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lipe.silva.PINBANK\Desktop\"/>
    </mc:Choice>
  </mc:AlternateContent>
  <xr:revisionPtr revIDLastSave="0" documentId="8_{1C4EFC7E-C9DB-9D4A-AF4F-11A68CE45F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culadora Interativ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H28" i="1"/>
  <c r="F27" i="1"/>
  <c r="H27" i="1"/>
  <c r="F26" i="1"/>
  <c r="H26" i="1"/>
  <c r="F25" i="1"/>
  <c r="H25" i="1"/>
  <c r="H24" i="1"/>
  <c r="F24" i="1"/>
  <c r="F23" i="1"/>
  <c r="H23" i="1"/>
  <c r="F22" i="1"/>
  <c r="H22" i="1"/>
  <c r="H21" i="1"/>
  <c r="F21" i="1"/>
  <c r="F20" i="1"/>
  <c r="H20" i="1"/>
  <c r="F19" i="1"/>
  <c r="H19" i="1"/>
  <c r="F18" i="1"/>
  <c r="H18" i="1"/>
  <c r="F17" i="1"/>
  <c r="H17" i="1"/>
  <c r="F16" i="1"/>
  <c r="H16" i="1"/>
  <c r="F15" i="1"/>
  <c r="H15" i="1"/>
  <c r="F14" i="1"/>
  <c r="H14" i="1"/>
  <c r="F13" i="1"/>
  <c r="H13" i="1"/>
  <c r="F12" i="1"/>
  <c r="H12" i="1"/>
</calcChain>
</file>

<file path=xl/sharedStrings.xml><?xml version="1.0" encoding="utf-8"?>
<sst xmlns="http://schemas.openxmlformats.org/spreadsheetml/2006/main" count="123" uniqueCount="67">
  <si>
    <t>Gerado em 2026-08-22 | v2.0 - Mastercard Dividida (Dual vs Single Message)</t>
  </si>
  <si>
    <t>Calculadora Automatizada de Prazos de Disputas (Adquirente)</t>
  </si>
  <si>
    <t>Ferramenta operacional interativa para simulação e prevenção de perdas por expiração</t>
  </si>
  <si>
    <t>INSTRUÇÕES: Insira a data de recepção da disputa ou evento gatilho na célula azul de entrada (C8) para recalcular todos os prazos limite de resposta sistêmica.</t>
  </si>
  <si>
    <t>Data de Recebimento da Disputa (Gatilho):</t>
  </si>
  <si>
    <t>CÁLCULO AUTOMÁTICO DE PRAZOS LIMITES</t>
  </si>
  <si>
    <t>Bandeira</t>
  </si>
  <si>
    <t>Mecanismo de Fluxo</t>
  </si>
  <si>
    <t>Fase / Evento de Disputa</t>
  </si>
  <si>
    <t>Prazo Regulatório</t>
  </si>
  <si>
    <t>Dias</t>
  </si>
  <si>
    <t>Data Limite Calculada</t>
  </si>
  <si>
    <t>Comportamento Sistêmico na Expiração</t>
  </si>
  <si>
    <t>Alerta Operacional / Status</t>
  </si>
  <si>
    <t>Visa (VROL)</t>
  </si>
  <si>
    <t>Alocação / Colaboração</t>
  </si>
  <si>
    <t>Resposta à Disputa Inicial (Dispute Response)</t>
  </si>
  <si>
    <t>30 dias</t>
  </si>
  <si>
    <t>Corridos</t>
  </si>
  <si>
    <t>Auto-Accept (Responsabilidade definitiva em favor do emissor)</t>
  </si>
  <si>
    <t>Resposta à Disputa Inicial - Organizações MHS (Conciliação Própria)</t>
  </si>
  <si>
    <t>29 dias</t>
  </si>
  <si>
    <t>Auto-Accept (Risco de inconsistência de liquidação)</t>
  </si>
  <si>
    <t>Resposta a Pré-Arbitragem (Pre-Arbitration Response)</t>
  </si>
  <si>
    <t>Auto-Accept (Reversão financeira automática sistêmica no dia seguinte)</t>
  </si>
  <si>
    <t>Resposta a Pré-Arbitragem - Organizações MHS</t>
  </si>
  <si>
    <t>Auto-Accept (Risco de duplicidade/lançamento inconsistente)</t>
  </si>
  <si>
    <t>Petição de Arbitragem (Arbitration Filing)</t>
  </si>
  <si>
    <t>10 dias</t>
  </si>
  <si>
    <t>Preclusão (VROL bloqueia ou exibe aviso se submetido após o prazo)</t>
  </si>
  <si>
    <t>Resposta a Pré-Compliance (Pre-Compliance Response)</t>
  </si>
  <si>
    <t>Auto-Accept (Sistema transfere os fundos automaticamente à outra parte)</t>
  </si>
  <si>
    <t>Mastercard</t>
  </si>
  <si>
    <t>Dual Message (Crédito)</t>
  </si>
  <si>
    <t>Collaboration Hold (Ethoca Collaboration Hold)</t>
  </si>
  <si>
    <t>72 horas / 3 dias</t>
  </si>
  <si>
    <t>Avança para First Chargeback (Hold é liberado se sem resposta em 72h)</t>
  </si>
  <si>
    <t>Reembolso do Lojista (Hold Aceito)</t>
  </si>
  <si>
    <t>20 dias</t>
  </si>
  <si>
    <t>Penalidade regulatória se não estornado na rede física</t>
  </si>
  <si>
    <t>Reapresentação (Second Presentment)</t>
  </si>
  <si>
    <t>45 dias</t>
  </si>
  <si>
    <t>Perda do direito de defesa (Fila 'Sender Unworked' expira)</t>
  </si>
  <si>
    <t>Resposta a Pré-Arbitragem</t>
  </si>
  <si>
    <t>AUTO-ACCEPT (Sistema aceita em favor do emissor / Débito imediato)</t>
  </si>
  <si>
    <t>Resposta a Pré-Compliance</t>
  </si>
  <si>
    <t>Auto-Reject (Sistema rejeita a Pré-Compliance / Emissor pode escalar)</t>
  </si>
  <si>
    <t>Petição de Arbitragem (Filing do Emissor)</t>
  </si>
  <si>
    <t>Rejeitado sistemicamente para envio imediato à DRM</t>
  </si>
  <si>
    <t>Resposta/Tréplica a Compliance (Rebuttal)</t>
  </si>
  <si>
    <t>Decisão proferida pela DRM à revelia (Sem contestação)</t>
  </si>
  <si>
    <t>Single Message (Débito/ATM)</t>
  </si>
  <si>
    <t>Envio de Documento no Extended (MDS Document Commit)</t>
  </si>
  <si>
    <t>REVERSÃO AUTOMÁTICA FINANCEIRA MDS (Débito definitivo contra adquirente)</t>
  </si>
  <si>
    <t>Resposta a Pré-Arbitragem (Extended)</t>
  </si>
  <si>
    <t>AUTO-REJECT (Rejeita automaticamente a Pré-Arbitragem a favor do adquirente)</t>
  </si>
  <si>
    <t>Resposta a Pré-Compliance (Extended)</t>
  </si>
  <si>
    <t>Auto-Reject (Rejeita automaticamente o Pré-Compliance)</t>
  </si>
  <si>
    <t>Resposta/Tréplica a Compliance</t>
  </si>
  <si>
    <t>Julgamento imediato pela DRM sem tréplica</t>
  </si>
  <si>
    <t>NOTAS CRÍTICAS DE ENGENHARIA DE PROCESSO (MASTERCARD):</t>
  </si>
  <si>
    <t>* COMPORTAMENTO CONTRADITÓRIO DE EXPIRAÇÃO DE PRÉ-ARBITRAGEM (30 DIAS):</t>
  </si>
  <si>
    <t xml:space="preserve">   - Na Dual Message (Crédito), se você não responder em 30 dias, o Claims Manager faz o AUTO-ACCEPT (Prejuízo automático!).</t>
  </si>
  <si>
    <t xml:space="preserve">   - Na Single Message (Débito), se você não responder em 30 dias, o Extended faz o AUTO-REJECT (Sua defesa é preservada temporariamente!).</t>
  </si>
  <si>
    <t>* A REGRA DOS 10 DIAS DO MDS (SINGLE MESSAGE - DÉBITO):</t>
  </si>
  <si>
    <t xml:space="preserve">   - Para transações de débito, você tem um prazo implacável de 10 dias corridos para anexar e dar COMMIT nos documentos de suporte.</t>
  </si>
  <si>
    <t xml:space="preserve">   - Se falhar, o switch MDS executará de forma automatizada e definitiva a reversão financeira contra o adquirente, anulando seu direito de disputa.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</si>
</sst>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family val="2"/>
      <scheme val="minor"/>
    </font>
    <font>
      <i/>
      <sz val="10"/>
      <color rgb="FF7F7F7F"/>
      <name val="Calibri"/>
    </font>
    <font>
      <b/>
      <sz val="16"/>
      <color rgb="FF1F497D"/>
      <name val="Calibri"/>
    </font>
    <font>
      <i/>
      <sz val="11"/>
      <color rgb="FF595959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</font>
    <font>
      <b/>
      <sz val="11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1F497D"/>
        <bgColor rgb="FF1F497D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CE4D6"/>
        <bgColor rgb="FFFCE4D6"/>
      </patternFill>
    </fill>
  </fills>
  <borders count="4">
    <border>
      <left/>
      <right/>
      <top/>
      <bottom/>
      <diagonal/>
    </border>
    <border>
      <left style="medium">
        <color rgb="FF1F497D"/>
      </left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2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4" fontId="4" fillId="4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F6" sqref="F6"/>
    </sheetView>
  </sheetViews>
  <sheetFormatPr defaultRowHeight="15" x14ac:dyDescent="0.2"/>
  <cols>
    <col min="1" max="1" width="14.9296875" customWidth="1"/>
    <col min="2" max="2" width="30.9375" customWidth="1"/>
    <col min="3" max="3" width="39.953125" customWidth="1"/>
    <col min="4" max="4" width="20.984375" customWidth="1"/>
    <col min="5" max="5" width="11.97265625" customWidth="1"/>
    <col min="6" max="6" width="25.01953125" customWidth="1"/>
    <col min="7" max="7" width="45.0625" customWidth="1"/>
    <col min="8" max="8" width="25.01953125" customWidth="1"/>
  </cols>
  <sheetData>
    <row r="1" spans="1:8" x14ac:dyDescent="0.2">
      <c r="A1" s="1" t="s">
        <v>0</v>
      </c>
    </row>
    <row r="3" spans="1:8" ht="21" x14ac:dyDescent="0.3">
      <c r="A3" s="2" t="s">
        <v>1</v>
      </c>
    </row>
    <row r="4" spans="1:8" x14ac:dyDescent="0.2">
      <c r="A4" s="3" t="s">
        <v>2</v>
      </c>
    </row>
    <row r="6" spans="1:8" x14ac:dyDescent="0.2">
      <c r="A6" s="1" t="s">
        <v>3</v>
      </c>
    </row>
    <row r="8" spans="1:8" x14ac:dyDescent="0.2">
      <c r="A8" s="4" t="s">
        <v>4</v>
      </c>
      <c r="C8" s="5">
        <v>46256</v>
      </c>
    </row>
    <row r="10" spans="1:8" x14ac:dyDescent="0.2">
      <c r="A10" s="4" t="s">
        <v>5</v>
      </c>
    </row>
    <row r="11" spans="1:8" x14ac:dyDescent="0.2">
      <c r="A11" s="6" t="s">
        <v>6</v>
      </c>
      <c r="B11" s="6" t="s">
        <v>7</v>
      </c>
      <c r="C11" s="7" t="s">
        <v>8</v>
      </c>
      <c r="D11" s="6" t="s">
        <v>9</v>
      </c>
      <c r="E11" s="6" t="s">
        <v>10</v>
      </c>
      <c r="F11" s="6" t="s">
        <v>11</v>
      </c>
      <c r="G11" s="7" t="s">
        <v>12</v>
      </c>
      <c r="H11" s="7" t="s">
        <v>13</v>
      </c>
    </row>
    <row r="12" spans="1:8" ht="27.75" x14ac:dyDescent="0.2">
      <c r="A12" s="8" t="s">
        <v>14</v>
      </c>
      <c r="B12" s="8" t="s">
        <v>15</v>
      </c>
      <c r="C12" s="9" t="s">
        <v>16</v>
      </c>
      <c r="D12" s="8" t="s">
        <v>17</v>
      </c>
      <c r="E12" s="8" t="s">
        <v>18</v>
      </c>
      <c r="F12" s="10">
        <f>$C$8+30</f>
        <v>46286</v>
      </c>
      <c r="G12" s="9" t="s">
        <v>19</v>
      </c>
      <c r="H12" s="8" t="str">
        <f t="shared" ref="H12:H28" ca="1" si="0">IF(F12&lt;TODAY(), "EXPIRADO / ATENÇÃO", "Dentro do Prazo")</f>
        <v>Dentro do Prazo</v>
      </c>
    </row>
    <row r="13" spans="1:8" ht="27.75" x14ac:dyDescent="0.2">
      <c r="A13" s="11" t="s">
        <v>14</v>
      </c>
      <c r="B13" s="11" t="s">
        <v>15</v>
      </c>
      <c r="C13" s="12" t="s">
        <v>20</v>
      </c>
      <c r="D13" s="11" t="s">
        <v>21</v>
      </c>
      <c r="E13" s="11" t="s">
        <v>18</v>
      </c>
      <c r="F13" s="10">
        <f>$C$8+29</f>
        <v>46285</v>
      </c>
      <c r="G13" s="12" t="s">
        <v>22</v>
      </c>
      <c r="H13" s="11" t="str">
        <f t="shared" ca="1" si="0"/>
        <v>Dentro do Prazo</v>
      </c>
    </row>
    <row r="14" spans="1:8" ht="27.75" x14ac:dyDescent="0.2">
      <c r="A14" s="8" t="s">
        <v>14</v>
      </c>
      <c r="B14" s="8" t="s">
        <v>15</v>
      </c>
      <c r="C14" s="9" t="s">
        <v>23</v>
      </c>
      <c r="D14" s="8" t="s">
        <v>17</v>
      </c>
      <c r="E14" s="8" t="s">
        <v>18</v>
      </c>
      <c r="F14" s="10">
        <f>$C$8+30</f>
        <v>46286</v>
      </c>
      <c r="G14" s="9" t="s">
        <v>24</v>
      </c>
      <c r="H14" s="8" t="str">
        <f t="shared" ca="1" si="0"/>
        <v>Dentro do Prazo</v>
      </c>
    </row>
    <row r="15" spans="1:8" ht="27.75" x14ac:dyDescent="0.2">
      <c r="A15" s="11" t="s">
        <v>14</v>
      </c>
      <c r="B15" s="11" t="s">
        <v>15</v>
      </c>
      <c r="C15" s="12" t="s">
        <v>25</v>
      </c>
      <c r="D15" s="11" t="s">
        <v>21</v>
      </c>
      <c r="E15" s="11" t="s">
        <v>18</v>
      </c>
      <c r="F15" s="10">
        <f>$C$8+29</f>
        <v>46285</v>
      </c>
      <c r="G15" s="12" t="s">
        <v>26</v>
      </c>
      <c r="H15" s="11" t="str">
        <f t="shared" ca="1" si="0"/>
        <v>Dentro do Prazo</v>
      </c>
    </row>
    <row r="16" spans="1:8" ht="27.75" x14ac:dyDescent="0.2">
      <c r="A16" s="8" t="s">
        <v>14</v>
      </c>
      <c r="B16" s="8" t="s">
        <v>15</v>
      </c>
      <c r="C16" s="9" t="s">
        <v>27</v>
      </c>
      <c r="D16" s="8" t="s">
        <v>28</v>
      </c>
      <c r="E16" s="8" t="s">
        <v>18</v>
      </c>
      <c r="F16" s="10">
        <f>$C$8+10</f>
        <v>46266</v>
      </c>
      <c r="G16" s="9" t="s">
        <v>29</v>
      </c>
      <c r="H16" s="8" t="str">
        <f t="shared" ca="1" si="0"/>
        <v>Dentro do Prazo</v>
      </c>
    </row>
    <row r="17" spans="1:8" ht="27.75" x14ac:dyDescent="0.2">
      <c r="A17" s="11" t="s">
        <v>14</v>
      </c>
      <c r="B17" s="11" t="s">
        <v>15</v>
      </c>
      <c r="C17" s="12" t="s">
        <v>30</v>
      </c>
      <c r="D17" s="11" t="s">
        <v>17</v>
      </c>
      <c r="E17" s="11" t="s">
        <v>18</v>
      </c>
      <c r="F17" s="10">
        <f>$C$8+30</f>
        <v>46286</v>
      </c>
      <c r="G17" s="12" t="s">
        <v>31</v>
      </c>
      <c r="H17" s="11" t="str">
        <f t="shared" ca="1" si="0"/>
        <v>Dentro do Prazo</v>
      </c>
    </row>
    <row r="18" spans="1:8" ht="27.75" x14ac:dyDescent="0.2">
      <c r="A18" s="8" t="s">
        <v>32</v>
      </c>
      <c r="B18" s="8" t="s">
        <v>33</v>
      </c>
      <c r="C18" s="9" t="s">
        <v>34</v>
      </c>
      <c r="D18" s="8" t="s">
        <v>35</v>
      </c>
      <c r="E18" s="8" t="s">
        <v>18</v>
      </c>
      <c r="F18" s="10">
        <f>$C$8+3</f>
        <v>46259</v>
      </c>
      <c r="G18" s="9" t="s">
        <v>36</v>
      </c>
      <c r="H18" s="8" t="str">
        <f t="shared" ca="1" si="0"/>
        <v>Dentro do Prazo</v>
      </c>
    </row>
    <row r="19" spans="1:8" x14ac:dyDescent="0.2">
      <c r="A19" s="11" t="s">
        <v>32</v>
      </c>
      <c r="B19" s="11" t="s">
        <v>33</v>
      </c>
      <c r="C19" s="12" t="s">
        <v>37</v>
      </c>
      <c r="D19" s="11" t="s">
        <v>38</v>
      </c>
      <c r="E19" s="11" t="s">
        <v>18</v>
      </c>
      <c r="F19" s="10">
        <f>$C$8+20</f>
        <v>46276</v>
      </c>
      <c r="G19" s="12" t="s">
        <v>39</v>
      </c>
      <c r="H19" s="11" t="str">
        <f t="shared" ca="1" si="0"/>
        <v>Dentro do Prazo</v>
      </c>
    </row>
    <row r="20" spans="1:8" ht="27.75" x14ac:dyDescent="0.2">
      <c r="A20" s="8" t="s">
        <v>32</v>
      </c>
      <c r="B20" s="8" t="s">
        <v>33</v>
      </c>
      <c r="C20" s="9" t="s">
        <v>40</v>
      </c>
      <c r="D20" s="8" t="s">
        <v>41</v>
      </c>
      <c r="E20" s="8" t="s">
        <v>18</v>
      </c>
      <c r="F20" s="10">
        <f>$C$8+45</f>
        <v>46301</v>
      </c>
      <c r="G20" s="9" t="s">
        <v>42</v>
      </c>
      <c r="H20" s="8" t="str">
        <f t="shared" ca="1" si="0"/>
        <v>Dentro do Prazo</v>
      </c>
    </row>
    <row r="21" spans="1:8" ht="27.75" x14ac:dyDescent="0.2">
      <c r="A21" s="8" t="s">
        <v>32</v>
      </c>
      <c r="B21" s="8" t="s">
        <v>33</v>
      </c>
      <c r="C21" s="13" t="s">
        <v>43</v>
      </c>
      <c r="D21" s="8" t="s">
        <v>17</v>
      </c>
      <c r="E21" s="8" t="s">
        <v>18</v>
      </c>
      <c r="F21" s="10">
        <f>$C$8+30</f>
        <v>46286</v>
      </c>
      <c r="G21" s="13" t="s">
        <v>44</v>
      </c>
      <c r="H21" s="14" t="str">
        <f t="shared" ca="1" si="0"/>
        <v>Dentro do Prazo</v>
      </c>
    </row>
    <row r="22" spans="1:8" ht="27.75" x14ac:dyDescent="0.2">
      <c r="A22" s="8" t="s">
        <v>32</v>
      </c>
      <c r="B22" s="8" t="s">
        <v>33</v>
      </c>
      <c r="C22" s="9" t="s">
        <v>45</v>
      </c>
      <c r="D22" s="8" t="s">
        <v>17</v>
      </c>
      <c r="E22" s="8" t="s">
        <v>18</v>
      </c>
      <c r="F22" s="10">
        <f>$C$8+30</f>
        <v>46286</v>
      </c>
      <c r="G22" s="9" t="s">
        <v>46</v>
      </c>
      <c r="H22" s="8" t="str">
        <f t="shared" ca="1" si="0"/>
        <v>Dentro do Prazo</v>
      </c>
    </row>
    <row r="23" spans="1:8" x14ac:dyDescent="0.2">
      <c r="A23" s="11" t="s">
        <v>32</v>
      </c>
      <c r="B23" s="11" t="s">
        <v>33</v>
      </c>
      <c r="C23" s="12" t="s">
        <v>47</v>
      </c>
      <c r="D23" s="11" t="s">
        <v>41</v>
      </c>
      <c r="E23" s="11" t="s">
        <v>18</v>
      </c>
      <c r="F23" s="10">
        <f>$C$8+45</f>
        <v>46301</v>
      </c>
      <c r="G23" s="12" t="s">
        <v>48</v>
      </c>
      <c r="H23" s="11" t="str">
        <f t="shared" ca="1" si="0"/>
        <v>Dentro do Prazo</v>
      </c>
    </row>
    <row r="24" spans="1:8" ht="27.75" x14ac:dyDescent="0.2">
      <c r="A24" s="8" t="s">
        <v>32</v>
      </c>
      <c r="B24" s="8" t="s">
        <v>33</v>
      </c>
      <c r="C24" s="9" t="s">
        <v>49</v>
      </c>
      <c r="D24" s="8" t="s">
        <v>28</v>
      </c>
      <c r="E24" s="8" t="s">
        <v>18</v>
      </c>
      <c r="F24" s="10">
        <f>$C$8+10</f>
        <v>46266</v>
      </c>
      <c r="G24" s="9" t="s">
        <v>50</v>
      </c>
      <c r="H24" s="8" t="str">
        <f t="shared" ca="1" si="0"/>
        <v>Dentro do Prazo</v>
      </c>
    </row>
    <row r="25" spans="1:8" ht="27.75" x14ac:dyDescent="0.2">
      <c r="A25" s="8" t="s">
        <v>32</v>
      </c>
      <c r="B25" s="8" t="s">
        <v>51</v>
      </c>
      <c r="C25" s="13" t="s">
        <v>52</v>
      </c>
      <c r="D25" s="8" t="s">
        <v>28</v>
      </c>
      <c r="E25" s="8" t="s">
        <v>18</v>
      </c>
      <c r="F25" s="10">
        <f>$C$8+10</f>
        <v>46266</v>
      </c>
      <c r="G25" s="13" t="s">
        <v>53</v>
      </c>
      <c r="H25" s="14" t="str">
        <f t="shared" ca="1" si="0"/>
        <v>Dentro do Prazo</v>
      </c>
    </row>
    <row r="26" spans="1:8" ht="27.75" x14ac:dyDescent="0.2">
      <c r="A26" s="8" t="s">
        <v>32</v>
      </c>
      <c r="B26" s="8" t="s">
        <v>51</v>
      </c>
      <c r="C26" s="9" t="s">
        <v>54</v>
      </c>
      <c r="D26" s="8" t="s">
        <v>17</v>
      </c>
      <c r="E26" s="8" t="s">
        <v>18</v>
      </c>
      <c r="F26" s="10">
        <f>$C$8+30</f>
        <v>46286</v>
      </c>
      <c r="G26" s="9" t="s">
        <v>55</v>
      </c>
      <c r="H26" s="8" t="str">
        <f t="shared" ca="1" si="0"/>
        <v>Dentro do Prazo</v>
      </c>
    </row>
    <row r="27" spans="1:8" ht="27.75" x14ac:dyDescent="0.2">
      <c r="A27" s="11" t="s">
        <v>32</v>
      </c>
      <c r="B27" s="11" t="s">
        <v>51</v>
      </c>
      <c r="C27" s="12" t="s">
        <v>56</v>
      </c>
      <c r="D27" s="11" t="s">
        <v>17</v>
      </c>
      <c r="E27" s="11" t="s">
        <v>18</v>
      </c>
      <c r="F27" s="10">
        <f>$C$8+30</f>
        <v>46286</v>
      </c>
      <c r="G27" s="12" t="s">
        <v>57</v>
      </c>
      <c r="H27" s="11" t="str">
        <f t="shared" ca="1" si="0"/>
        <v>Dentro do Prazo</v>
      </c>
    </row>
    <row r="28" spans="1:8" x14ac:dyDescent="0.2">
      <c r="A28" s="8" t="s">
        <v>32</v>
      </c>
      <c r="B28" s="8" t="s">
        <v>51</v>
      </c>
      <c r="C28" s="9" t="s">
        <v>58</v>
      </c>
      <c r="D28" s="8" t="s">
        <v>28</v>
      </c>
      <c r="E28" s="8" t="s">
        <v>18</v>
      </c>
      <c r="F28" s="10">
        <f>$C$8+10</f>
        <v>46266</v>
      </c>
      <c r="G28" s="9" t="s">
        <v>59</v>
      </c>
      <c r="H28" s="8" t="str">
        <f t="shared" ca="1" si="0"/>
        <v>Dentro do Prazo</v>
      </c>
    </row>
    <row r="31" spans="1:8" x14ac:dyDescent="0.2">
      <c r="A31" s="4" t="s">
        <v>60</v>
      </c>
    </row>
    <row r="32" spans="1:8" x14ac:dyDescent="0.2">
      <c r="A32" s="4" t="s">
        <v>61</v>
      </c>
    </row>
    <row r="33" spans="1:1" x14ac:dyDescent="0.2">
      <c r="A33" s="15" t="s">
        <v>62</v>
      </c>
    </row>
    <row r="34" spans="1:1" x14ac:dyDescent="0.2">
      <c r="A34" s="15" t="s">
        <v>63</v>
      </c>
    </row>
    <row r="36" spans="1:1" x14ac:dyDescent="0.2">
      <c r="A36" s="4" t="s">
        <v>64</v>
      </c>
    </row>
    <row r="37" spans="1:1" x14ac:dyDescent="0.2">
      <c r="A37" s="15" t="s">
        <v>65</v>
      </c>
    </row>
    <row r="38" spans="1:1" x14ac:dyDescent="0.2">
      <c r="A38" s="15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Calculadora Interativa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Filipe da Costa Silva</cp:lastModifiedBy>
  <dcterms:created xsi:type="dcterms:W3CDTF">2026-08-22T17:57:14Z</dcterms:created>
  <dcterms:modified xsi:type="dcterms:W3CDTF">2026-08-22T18:06:48Z</dcterms:modified>
</cp:coreProperties>
</file>